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<sst xmlns="http://schemas.openxmlformats.org/spreadsheetml/2006/main" count="172" uniqueCount="123">
  <si>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</si>
  <si>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</si>
  <si>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</si>
  <si>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</si>
  <si>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</si>
  <si>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</si>
  <si>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</si>
  <si>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</si>
  <si>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</si>
  <si>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</si>
  <si>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</si>
  <si>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</si>
  <si>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</si>
  <si>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</si>
  <si>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</si>
  <si>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</si>
  <si>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</si>
  <si>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</si>
  <si>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</si>
  <si>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</si>
  <si>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</si>
  <si>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</si>
  <si>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</si>
  <si>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</si>
  <si>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</si>
  <si>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</si>
  <si>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</si>
  <si>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</si>
  <si>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</si>
  <si>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</si>
  <si>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</si>
  <si>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</si>
  <si>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</si>
  <si>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</si>
  <si>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</si>
  <si>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</si>
  <si>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</si>
  <si>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</si>
  <si>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</si>
  <si>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</si>
  <si>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</si>
  <si>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</si>
  <si>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</si>
  <si>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</si>
  <si>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</si>
  <si>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</si>
  <si>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</si>
  <si>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</si>
  <si>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</si>
  <si>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</si>
  <si>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</si>
  <si>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</si>
  <si>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</si>
  <si>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</si>
  <si>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</si>
  <si>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</si>
  <si>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</si>
  <si>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</si>
  <si>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</si>
  <si>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</si>
  <si>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</si>
  <si>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</si>
  <si>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</si>
  <si>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</si>
  <si>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</si>
  <si>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</si>
  <si>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</si>
  <si>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</si>
  <si>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</si>
  <si>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</si>
  <si>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</si>
  <si>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</si>
  <si>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</si>
  <si>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</si>
  <si>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</si>
  <si>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</si>
  <si>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</si>
  <si>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</si>
  <si>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</si>
  <si>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</si>
  <si>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</si>
  <si>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</si>
  <si>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</si>
  <si>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</si>
  <si>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</si>
  <si>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</si>
  <si>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</si>
  <si>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</si>
  <si>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</si>
  <si>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</si>
  <si>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</si>
  <si>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</si>
  <si>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</si>
  <si>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</si>
  <si>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</si>
  <si>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</si>
  <si>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</si>
  <si>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</si>
  <si>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</si>
  <si>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</si>
  <si>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</si>
  <si>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</si>
  <si>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</si>
  <si>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</si>
  <si>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</si>
  <si>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</si>
  <si>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</si>
  <si>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</si>
  <si>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</si>
  <si>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</si>
  <si>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</si>
  <si>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</si>
  <si>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</si>
  <si>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</si>
  <si>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</si>
  <si>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</si>
  <si>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</si>
  <si>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</si>
  <si>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</si>
  <si>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</si>
  <si>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</si>
  <si>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</si>
  <si>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12.08.2016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</si>
</sst>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675"/>
          <c:w val="0.858"/>
          <c:h val="0.62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58928.00000000001</c:v>
                </c:pt>
                <c:pt idx="1">
                  <c:v>49463.1</c:v>
                </c:pt>
                <c:pt idx="2">
                  <c:v>2121.4</c:v>
                </c:pt>
                <c:pt idx="3">
                  <c:v>7343.500000000009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33160.7</c:v>
                </c:pt>
                <c:pt idx="1">
                  <c:v>28414.000000000004</c:v>
                </c:pt>
                <c:pt idx="2">
                  <c:v>1024.3999999999999</c:v>
                </c:pt>
                <c:pt idx="3">
                  <c:v>3722.299999999994</c:v>
                </c:pt>
              </c:numCache>
            </c:numRef>
          </c:val>
          <c:shape val="box"/>
        </c:ser>
        <c:shape val="box"/>
        <c:axId val="37617482"/>
        <c:axId val="3013019"/>
      </c:bar3D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35"/>
          <c:w val="0.843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428283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27114.4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247436.80000000005</c:v>
                </c:pt>
                <c:pt idx="1">
                  <c:v>108947.09999999999</c:v>
                </c:pt>
                <c:pt idx="2">
                  <c:v>186663.69999999995</c:v>
                </c:pt>
                <c:pt idx="3">
                  <c:v>35.99999999999999</c:v>
                </c:pt>
                <c:pt idx="4">
                  <c:v>14413.900000000007</c:v>
                </c:pt>
                <c:pt idx="5">
                  <c:v>31383.899999999998</c:v>
                </c:pt>
                <c:pt idx="6">
                  <c:v>7464.300000000002</c:v>
                </c:pt>
                <c:pt idx="7">
                  <c:v>7475.000000000085</c:v>
                </c:pt>
              </c:numCache>
            </c:numRef>
          </c:val>
          <c:shape val="box"/>
        </c:ser>
        <c:shape val="box"/>
        <c:axId val="27117172"/>
        <c:axId val="42727957"/>
      </c:bar3D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254178</c:v>
                </c:pt>
                <c:pt idx="1">
                  <c:v>190940</c:v>
                </c:pt>
                <c:pt idx="2">
                  <c:v>186641.3</c:v>
                </c:pt>
                <c:pt idx="3">
                  <c:v>21064.1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143537.90000000002</c:v>
                </c:pt>
                <c:pt idx="1">
                  <c:v>104919.2</c:v>
                </c:pt>
                <c:pt idx="2">
                  <c:v>110730</c:v>
                </c:pt>
                <c:pt idx="3">
                  <c:v>12750.700000000003</c:v>
                </c:pt>
                <c:pt idx="4">
                  <c:v>2275.4</c:v>
                </c:pt>
                <c:pt idx="5">
                  <c:v>13532.1</c:v>
                </c:pt>
                <c:pt idx="6">
                  <c:v>895.6999999999999</c:v>
                </c:pt>
                <c:pt idx="7">
                  <c:v>3354.0000000000173</c:v>
                </c:pt>
              </c:numCache>
            </c:numRef>
          </c:val>
          <c:shape val="box"/>
        </c:ser>
        <c:shape val="box"/>
        <c:axId val="49007294"/>
        <c:axId val="38412463"/>
      </c:bar3D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28736.3</c:v>
                </c:pt>
                <c:pt idx="1">
                  <c:v>21436.899999999994</c:v>
                </c:pt>
                <c:pt idx="2">
                  <c:v>1253.5999999999997</c:v>
                </c:pt>
                <c:pt idx="3">
                  <c:v>331.90000000000015</c:v>
                </c:pt>
                <c:pt idx="4">
                  <c:v>25.5</c:v>
                </c:pt>
                <c:pt idx="5">
                  <c:v>5688.400000000005</c:v>
                </c:pt>
              </c:numCache>
            </c:numRef>
          </c:val>
          <c:shape val="box"/>
        </c:ser>
        <c:shape val="box"/>
        <c:axId val="10167848"/>
        <c:axId val="24401769"/>
      </c:bar3D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7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3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8783.699999999995</c:v>
                </c:pt>
                <c:pt idx="1">
                  <c:v>5920.899999999999</c:v>
                </c:pt>
                <c:pt idx="3">
                  <c:v>141.50000000000003</c:v>
                </c:pt>
                <c:pt idx="4">
                  <c:v>371.3</c:v>
                </c:pt>
                <c:pt idx="5">
                  <c:v>80</c:v>
                </c:pt>
                <c:pt idx="6">
                  <c:v>2269.9999999999964</c:v>
                </c:pt>
              </c:numCache>
            </c:numRef>
          </c:val>
          <c:shape val="box"/>
        </c:ser>
        <c:shape val="box"/>
        <c:axId val="18289330"/>
        <c:axId val="30386243"/>
      </c:bar3D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86243"/>
        <c:crosses val="autoZero"/>
        <c:auto val="1"/>
        <c:lblOffset val="100"/>
        <c:tickLblSkip val="2"/>
        <c:noMultiLvlLbl val="0"/>
      </c:catAx>
      <c:valAx>
        <c:axId val="3038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9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"/>
          <c:w val="0.8775"/>
          <c:h val="0.65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1478.8999999999999</c:v>
                </c:pt>
                <c:pt idx="1">
                  <c:v>939.9</c:v>
                </c:pt>
                <c:pt idx="2">
                  <c:v>265.1</c:v>
                </c:pt>
                <c:pt idx="3">
                  <c:v>197.4</c:v>
                </c:pt>
                <c:pt idx="5">
                  <c:v>76.49999999999989</c:v>
                </c:pt>
              </c:numCache>
            </c:numRef>
          </c:val>
          <c:shape val="box"/>
        </c:ser>
        <c:shape val="box"/>
        <c:axId val="5040732"/>
        <c:axId val="45366589"/>
      </c:bar3D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625"/>
          <c:w val="0.8572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51128.1</c:v>
                </c:pt>
              </c:numCache>
            </c:numRef>
          </c:val>
          <c:shape val="box"/>
        </c:ser>
        <c:shape val="box"/>
        <c:axId val="5646118"/>
        <c:axId val="50815063"/>
      </c:bar3D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815063"/>
        <c:crosses val="autoZero"/>
        <c:auto val="1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6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55"/>
          <c:w val="0.851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428283</c:v>
                </c:pt>
                <c:pt idx="1">
                  <c:v>254178</c:v>
                </c:pt>
                <c:pt idx="2">
                  <c:v>50285.299999999996</c:v>
                </c:pt>
                <c:pt idx="3">
                  <c:v>17141.1</c:v>
                </c:pt>
                <c:pt idx="4">
                  <c:v>6131.4</c:v>
                </c:pt>
                <c:pt idx="5">
                  <c:v>58928.00000000001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247436.80000000005</c:v>
                </c:pt>
                <c:pt idx="1">
                  <c:v>143537.90000000002</c:v>
                </c:pt>
                <c:pt idx="2">
                  <c:v>28736.3</c:v>
                </c:pt>
                <c:pt idx="3">
                  <c:v>8783.699999999995</c:v>
                </c:pt>
                <c:pt idx="4">
                  <c:v>1478.8999999999999</c:v>
                </c:pt>
                <c:pt idx="5">
                  <c:v>33160.7</c:v>
                </c:pt>
                <c:pt idx="6">
                  <c:v>51128.1</c:v>
                </c:pt>
              </c:numCache>
            </c:numRef>
          </c:val>
          <c:shape val="box"/>
        </c:ser>
        <c:shape val="box"/>
        <c:axId val="54682384"/>
        <c:axId val="22379409"/>
      </c:bar3D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65"/>
          <c:w val="0.8412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31721.800000000003</c:v>
                </c:pt>
                <c:pt idx="3">
                  <c:v>29347.1</c:v>
                </c:pt>
                <c:pt idx="4">
                  <c:v>21243.1</c:v>
                </c:pt>
                <c:pt idx="5">
                  <c:v>610031.0000000003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358649.5</c:v>
                </c:pt>
                <c:pt idx="1">
                  <c:v>52013.299999999996</c:v>
                </c:pt>
                <c:pt idx="2">
                  <c:v>17131.200000000004</c:v>
                </c:pt>
                <c:pt idx="3">
                  <c:v>12905.000000000002</c:v>
                </c:pt>
                <c:pt idx="4">
                  <c:v>12844.900000000001</c:v>
                </c:pt>
                <c:pt idx="5">
                  <c:v>375580.70000000007</c:v>
                </c:pt>
              </c:numCache>
            </c:numRef>
          </c:val>
          <c:shape val="box"/>
        </c:ser>
        <c:shape val="box"/>
        <c:axId val="88090"/>
        <c:axId val="792811"/>
      </c:bar3D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</f>
        <v>254067.70000000004</v>
      </c>
      <c r="E6" s="3">
        <f>D6/D150*100</f>
        <v>28.89054175572211</v>
      </c>
      <c r="F6" s="3">
        <f>D6/B6*100</f>
        <v>87.62807448608966</v>
      </c>
      <c r="G6" s="3">
        <f aca="true" t="shared" si="0" ref="G6:G43">D6/C6*100</f>
        <v>57.036879558086476</v>
      </c>
      <c r="H6" s="51">
        <f>B6-D6</f>
        <v>35870.99999999997</v>
      </c>
      <c r="I6" s="51">
        <f aca="true" t="shared" si="1" ref="I6:I43">C6-D6</f>
        <v>191376.89999999994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</f>
        <v>111794.59999999999</v>
      </c>
      <c r="E7" s="103">
        <f>D7/D6*100</f>
        <v>44.00189398337528</v>
      </c>
      <c r="F7" s="103">
        <f>D7/B7*100</f>
        <v>87.25609261144031</v>
      </c>
      <c r="G7" s="103">
        <f>D7/C7*100</f>
        <v>59.49761998024455</v>
      </c>
      <c r="H7" s="113">
        <f>B7-D7</f>
        <v>16327.800000000003</v>
      </c>
      <c r="I7" s="113">
        <f t="shared" si="1"/>
        <v>76103.00000000001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</f>
        <v>192584.39999999994</v>
      </c>
      <c r="E8" s="1">
        <f>D8/D6*100</f>
        <v>75.80042642177652</v>
      </c>
      <c r="F8" s="1">
        <f>D8/B8*100</f>
        <v>94.46718838754107</v>
      </c>
      <c r="G8" s="1">
        <f t="shared" si="0"/>
        <v>61.63355594898401</v>
      </c>
      <c r="H8" s="48">
        <f>B8-D8</f>
        <v>11279.400000000052</v>
      </c>
      <c r="I8" s="48">
        <f t="shared" si="1"/>
        <v>119882.4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0.014169451685515312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</f>
        <v>14660.000000000007</v>
      </c>
      <c r="E10" s="1">
        <f>D10/D6*100</f>
        <v>5.770115603045962</v>
      </c>
      <c r="F10" s="1">
        <f aca="true" t="shared" si="3" ref="F10:F41">D10/B10*100</f>
        <v>76.76759213682021</v>
      </c>
      <c r="G10" s="1">
        <f t="shared" si="0"/>
        <v>54.06721151860269</v>
      </c>
      <c r="H10" s="48">
        <f t="shared" si="2"/>
        <v>4436.599999999991</v>
      </c>
      <c r="I10" s="48">
        <f t="shared" si="1"/>
        <v>12454.399999999994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</f>
        <v>31406.899999999998</v>
      </c>
      <c r="E11" s="1">
        <f>D11/D6*100</f>
        <v>12.361626448383637</v>
      </c>
      <c r="F11" s="1">
        <f t="shared" si="3"/>
        <v>68.0070937035802</v>
      </c>
      <c r="G11" s="1">
        <f t="shared" si="0"/>
        <v>41.88658963361287</v>
      </c>
      <c r="H11" s="48">
        <f t="shared" si="2"/>
        <v>14774.900000000005</v>
      </c>
      <c r="I11" s="48">
        <f t="shared" si="1"/>
        <v>43573.90000000001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</f>
        <v>7628.600000000001</v>
      </c>
      <c r="E12" s="1">
        <f>D12/D6*100</f>
        <v>3.0025855313367265</v>
      </c>
      <c r="F12" s="1">
        <f t="shared" si="3"/>
        <v>84.60054118795192</v>
      </c>
      <c r="G12" s="1">
        <f t="shared" si="0"/>
        <v>51.754409769335155</v>
      </c>
      <c r="H12" s="48">
        <f t="shared" si="2"/>
        <v>1388.5999999999995</v>
      </c>
      <c r="I12" s="48">
        <f t="shared" si="1"/>
        <v>7111.399999999999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7751.800000000098</v>
      </c>
      <c r="E13" s="1">
        <f>D13/D6*100</f>
        <v>3.0510765437716394</v>
      </c>
      <c r="F13" s="1">
        <f t="shared" si="3"/>
        <v>66.10835842024993</v>
      </c>
      <c r="G13" s="1">
        <f t="shared" si="0"/>
        <v>48.2770646887013</v>
      </c>
      <c r="H13" s="48">
        <f t="shared" si="2"/>
        <v>3974.0999999999212</v>
      </c>
      <c r="I13" s="48">
        <f t="shared" si="1"/>
        <v>8305.09999999994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</f>
        <v>151323.2</v>
      </c>
      <c r="E18" s="3">
        <f>D18/D150*100</f>
        <v>17.20726101039009</v>
      </c>
      <c r="F18" s="3">
        <f>D18/B18*100</f>
        <v>86.97755369020275</v>
      </c>
      <c r="G18" s="3">
        <f t="shared" si="0"/>
        <v>58.153813044748134</v>
      </c>
      <c r="H18" s="51">
        <f>B18-D18</f>
        <v>22656.399999999994</v>
      </c>
      <c r="I18" s="51">
        <f t="shared" si="1"/>
        <v>108888.79999999999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</f>
        <v>112504.4</v>
      </c>
      <c r="E19" s="103">
        <f>D19/D18*100</f>
        <v>74.34709284498344</v>
      </c>
      <c r="F19" s="103">
        <f t="shared" si="3"/>
        <v>89.17165546053971</v>
      </c>
      <c r="G19" s="103">
        <f t="shared" si="0"/>
        <v>58.74302160196658</v>
      </c>
      <c r="H19" s="113">
        <f t="shared" si="2"/>
        <v>13661.700000000012</v>
      </c>
      <c r="I19" s="113">
        <f t="shared" si="1"/>
        <v>79015.20000000001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</f>
        <v>117695.8</v>
      </c>
      <c r="E20" s="1">
        <f>D20/D18*100</f>
        <v>77.77776309250663</v>
      </c>
      <c r="F20" s="1">
        <f t="shared" si="3"/>
        <v>91.99684838972414</v>
      </c>
      <c r="G20" s="1">
        <f t="shared" si="0"/>
        <v>62.08049337028406</v>
      </c>
      <c r="H20" s="48">
        <f t="shared" si="2"/>
        <v>10238.799999999988</v>
      </c>
      <c r="I20" s="48">
        <f t="shared" si="1"/>
        <v>71889.99999999999</v>
      </c>
    </row>
    <row r="21" spans="1:9" ht="18">
      <c r="A21" s="26" t="s">
        <v>2</v>
      </c>
      <c r="B21" s="46">
        <f>16511.7+348+20</f>
        <v>16879.7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</f>
        <v>13031.000000000002</v>
      </c>
      <c r="E21" s="1">
        <f>D21/D18*100</f>
        <v>8.611369571883227</v>
      </c>
      <c r="F21" s="1">
        <f t="shared" si="3"/>
        <v>77.19923932297375</v>
      </c>
      <c r="G21" s="1">
        <f t="shared" si="0"/>
        <v>58.93793221979495</v>
      </c>
      <c r="H21" s="48">
        <f t="shared" si="2"/>
        <v>3848.699999999999</v>
      </c>
      <c r="I21" s="48">
        <f t="shared" si="1"/>
        <v>9078.699999999995</v>
      </c>
    </row>
    <row r="22" spans="1:9" ht="18">
      <c r="A22" s="26" t="s">
        <v>1</v>
      </c>
      <c r="B22" s="46">
        <v>2646.7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</f>
        <v>2275.4</v>
      </c>
      <c r="E22" s="1">
        <f>D22/D18*100</f>
        <v>1.5036689681423603</v>
      </c>
      <c r="F22" s="1">
        <f t="shared" si="3"/>
        <v>85.97120943061172</v>
      </c>
      <c r="G22" s="1">
        <f t="shared" si="0"/>
        <v>58.07703106255902</v>
      </c>
      <c r="H22" s="48">
        <f t="shared" si="2"/>
        <v>371.2999999999997</v>
      </c>
      <c r="I22" s="48">
        <f t="shared" si="1"/>
        <v>1642.5</v>
      </c>
    </row>
    <row r="23" spans="1:9" ht="18">
      <c r="A23" s="26" t="s">
        <v>0</v>
      </c>
      <c r="B23" s="46">
        <f>16470.6+144.8-20</f>
        <v>16595.399999999998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</f>
        <v>13922.5</v>
      </c>
      <c r="E23" s="1">
        <f>D23/D18*100</f>
        <v>9.200505936961417</v>
      </c>
      <c r="F23" s="1">
        <f t="shared" si="3"/>
        <v>83.89372958771709</v>
      </c>
      <c r="G23" s="1">
        <f t="shared" si="0"/>
        <v>46.840199977122396</v>
      </c>
      <c r="H23" s="48">
        <f t="shared" si="2"/>
        <v>2672.899999999998</v>
      </c>
      <c r="I23" s="48">
        <f t="shared" si="1"/>
        <v>15800.900000000001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</f>
        <v>895.6999999999999</v>
      </c>
      <c r="E24" s="1">
        <f>D24/D18*100</f>
        <v>0.5919118813242119</v>
      </c>
      <c r="F24" s="1">
        <f t="shared" si="3"/>
        <v>83.18164933135215</v>
      </c>
      <c r="G24" s="1">
        <f t="shared" si="0"/>
        <v>56.27670268911786</v>
      </c>
      <c r="H24" s="48">
        <f t="shared" si="2"/>
        <v>181.10000000000002</v>
      </c>
      <c r="I24" s="48">
        <f t="shared" si="1"/>
        <v>695.9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3502.8000000000075</v>
      </c>
      <c r="E25" s="1">
        <f>D25/D18*100</f>
        <v>2.3147805491821525</v>
      </c>
      <c r="F25" s="1">
        <f t="shared" si="3"/>
        <v>39.59576776994032</v>
      </c>
      <c r="G25" s="1">
        <f t="shared" si="0"/>
        <v>26.369357704236833</v>
      </c>
      <c r="H25" s="48">
        <f t="shared" si="2"/>
        <v>5343.600000000009</v>
      </c>
      <c r="I25" s="48">
        <f t="shared" si="1"/>
        <v>9780.800000000003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</f>
        <v>29872.899999999998</v>
      </c>
      <c r="E33" s="3">
        <f>D33/D150*100</f>
        <v>3.3969066702084163</v>
      </c>
      <c r="F33" s="3">
        <f>D33/B33*100</f>
        <v>88.57449527520066</v>
      </c>
      <c r="G33" s="3">
        <f t="shared" si="0"/>
        <v>61.78060604055161</v>
      </c>
      <c r="H33" s="51">
        <f t="shared" si="2"/>
        <v>3853.399999999998</v>
      </c>
      <c r="I33" s="51">
        <f t="shared" si="1"/>
        <v>18480.3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</f>
        <v>21934.299999999992</v>
      </c>
      <c r="E34" s="1">
        <f>D34/D33*100</f>
        <v>73.4254123302391</v>
      </c>
      <c r="F34" s="1">
        <f t="shared" si="3"/>
        <v>91.42377218978068</v>
      </c>
      <c r="G34" s="1">
        <f t="shared" si="0"/>
        <v>60.343115273196446</v>
      </c>
      <c r="H34" s="48">
        <f t="shared" si="2"/>
        <v>2057.6000000000095</v>
      </c>
      <c r="I34" s="48">
        <f t="shared" si="1"/>
        <v>14415.000000000004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</f>
        <v>1256.4999999999995</v>
      </c>
      <c r="E36" s="1">
        <f>D36/D33*100</f>
        <v>4.206153403251776</v>
      </c>
      <c r="F36" s="1">
        <f t="shared" si="3"/>
        <v>66.5836468655609</v>
      </c>
      <c r="G36" s="1">
        <f t="shared" si="0"/>
        <v>37.126226214395444</v>
      </c>
      <c r="H36" s="48">
        <f t="shared" si="2"/>
        <v>630.6000000000004</v>
      </c>
      <c r="I36" s="48">
        <f t="shared" si="1"/>
        <v>2127.9000000000005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1.1110404413364627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0.08536164885230427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6324.700000000005</v>
      </c>
      <c r="E39" s="1">
        <f>D39/D33*100</f>
        <v>21.172032176320364</v>
      </c>
      <c r="F39" s="1">
        <f t="shared" si="3"/>
        <v>90.13524490872052</v>
      </c>
      <c r="G39" s="1">
        <f t="shared" si="0"/>
        <v>82.89904841796215</v>
      </c>
      <c r="H39" s="48">
        <f>B39-D39</f>
        <v>692.1999999999889</v>
      </c>
      <c r="I39" s="48">
        <f t="shared" si="1"/>
        <v>1304.6999999999962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</f>
        <v>565.3000000000001</v>
      </c>
      <c r="E43" s="3">
        <f>D43/D150*100</f>
        <v>0.064281383483653</v>
      </c>
      <c r="F43" s="3">
        <f>D43/B43*100</f>
        <v>72.90430745421719</v>
      </c>
      <c r="G43" s="3">
        <f t="shared" si="0"/>
        <v>42.23384385506164</v>
      </c>
      <c r="H43" s="51">
        <f t="shared" si="2"/>
        <v>210.0999999999999</v>
      </c>
      <c r="I43" s="51">
        <f t="shared" si="1"/>
        <v>773.1999999999999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</f>
        <v>4596.1</v>
      </c>
      <c r="E45" s="3">
        <f>D45/D150*100</f>
        <v>0.522631640950323</v>
      </c>
      <c r="F45" s="3">
        <f>D45/B45*100</f>
        <v>90.67789922266503</v>
      </c>
      <c r="G45" s="3">
        <f aca="true" t="shared" si="4" ref="G45:G76">D45/C45*100</f>
        <v>59.02348816602242</v>
      </c>
      <c r="H45" s="51">
        <f>B45-D45</f>
        <v>472.5</v>
      </c>
      <c r="I45" s="51">
        <f aca="true" t="shared" si="5" ref="I45:I77">C45-D45</f>
        <v>3190.8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</f>
        <v>4095.4000000000005</v>
      </c>
      <c r="E46" s="1">
        <f>D46/D45*100</f>
        <v>89.10598115793825</v>
      </c>
      <c r="F46" s="1">
        <f aca="true" t="shared" si="6" ref="F46:F74">D46/B46*100</f>
        <v>91.67095691102406</v>
      </c>
      <c r="G46" s="1">
        <f t="shared" si="4"/>
        <v>60.64025112532576</v>
      </c>
      <c r="H46" s="48">
        <f aca="true" t="shared" si="7" ref="H46:H74">B46-D46</f>
        <v>372.09999999999945</v>
      </c>
      <c r="I46" s="48">
        <f t="shared" si="5"/>
        <v>2658.2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0.017406061660973433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0.7680424707904528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6.516394334326931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165.09999999999974</v>
      </c>
      <c r="E50" s="1">
        <f>D50/D45*100</f>
        <v>3.592175975283386</v>
      </c>
      <c r="F50" s="1">
        <f t="shared" si="6"/>
        <v>71.62689804772212</v>
      </c>
      <c r="G50" s="1">
        <f t="shared" si="4"/>
        <v>46.86346863468625</v>
      </c>
      <c r="H50" s="48">
        <f t="shared" si="7"/>
        <v>65.4000000000006</v>
      </c>
      <c r="I50" s="48">
        <f t="shared" si="5"/>
        <v>187.20000000000044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</f>
        <v>9092.899999999994</v>
      </c>
      <c r="E51" s="3">
        <f>D51/D150*100</f>
        <v>1.0339716820776719</v>
      </c>
      <c r="F51" s="3">
        <f>D51/B51*100</f>
        <v>78.50957096849389</v>
      </c>
      <c r="G51" s="3">
        <f t="shared" si="4"/>
        <v>53.04735402045373</v>
      </c>
      <c r="H51" s="51">
        <f>B51-D51</f>
        <v>2489.0000000000055</v>
      </c>
      <c r="I51" s="51">
        <f t="shared" si="5"/>
        <v>8048.200000000004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</f>
        <v>6090.299999999998</v>
      </c>
      <c r="E52" s="1">
        <f>D52/D51*100</f>
        <v>66.97863167966219</v>
      </c>
      <c r="F52" s="1">
        <f t="shared" si="6"/>
        <v>89.44616604737915</v>
      </c>
      <c r="G52" s="1">
        <f t="shared" si="4"/>
        <v>58.964826163989635</v>
      </c>
      <c r="H52" s="48">
        <f t="shared" si="7"/>
        <v>718.6000000000013</v>
      </c>
      <c r="I52" s="48">
        <f t="shared" si="5"/>
        <v>4238.400000000002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1.5561592011349528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</f>
        <v>371.8</v>
      </c>
      <c r="E55" s="1">
        <f>D55/D51*100</f>
        <v>4.088904529907953</v>
      </c>
      <c r="F55" s="1">
        <f t="shared" si="6"/>
        <v>62.63477088948787</v>
      </c>
      <c r="G55" s="1">
        <f t="shared" si="4"/>
        <v>39.84567570464045</v>
      </c>
      <c r="H55" s="48">
        <f t="shared" si="7"/>
        <v>221.8</v>
      </c>
      <c r="I55" s="48">
        <f t="shared" si="5"/>
        <v>561.3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1.3197109832946594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2369.2999999999956</v>
      </c>
      <c r="E57" s="1">
        <f>D57/D51*100</f>
        <v>26.056593606000256</v>
      </c>
      <c r="F57" s="1">
        <f t="shared" si="6"/>
        <v>62.356563848826084</v>
      </c>
      <c r="G57" s="1">
        <f t="shared" si="4"/>
        <v>44.03657788599143</v>
      </c>
      <c r="H57" s="48">
        <f>B57-D57</f>
        <v>1430.3000000000038</v>
      </c>
      <c r="I57" s="48">
        <f>C57-D57</f>
        <v>3011.000000000002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</f>
        <v>1788.2999999999997</v>
      </c>
      <c r="E59" s="3">
        <f>D59/D150*100</f>
        <v>0.20335113759741133</v>
      </c>
      <c r="F59" s="3">
        <f>D59/B59*100</f>
        <v>33.819357766935205</v>
      </c>
      <c r="G59" s="3">
        <f t="shared" si="4"/>
        <v>29.16625892944515</v>
      </c>
      <c r="H59" s="51">
        <f>B59-D59</f>
        <v>3499.5000000000005</v>
      </c>
      <c r="I59" s="51">
        <f t="shared" si="5"/>
        <v>4343.1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43.5+72.8+47.2+62.5+0.1+35.3+86.8+44.1+125.7+41.4+92.3+60.6+92.7+66.3+68.7-0.1+2+54.7</f>
        <v>996.6</v>
      </c>
      <c r="E60" s="1">
        <f>D60/D59*100</f>
        <v>55.72890454621708</v>
      </c>
      <c r="F60" s="1">
        <f t="shared" si="6"/>
        <v>88.64182157787069</v>
      </c>
      <c r="G60" s="1">
        <f t="shared" si="4"/>
        <v>60.672105199074636</v>
      </c>
      <c r="H60" s="48">
        <f t="shared" si="7"/>
        <v>127.69999999999993</v>
      </c>
      <c r="I60" s="48">
        <f t="shared" si="5"/>
        <v>646.0000000000001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14.824134653022428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4.7+45.7+4.9+40.9+19.8+3.9+46.3+9+12.6+0.9+3+0.3+2.8+0.3+0.1+2.2+0.3</f>
        <v>197.70000000000002</v>
      </c>
      <c r="E62" s="1">
        <f>D62/D59*100</f>
        <v>11.055192081865462</v>
      </c>
      <c r="F62" s="1">
        <f t="shared" si="6"/>
        <v>53.08807733619765</v>
      </c>
      <c r="G62" s="1">
        <f t="shared" si="4"/>
        <v>31.505976095617534</v>
      </c>
      <c r="H62" s="48">
        <f t="shared" si="7"/>
        <v>174.69999999999996</v>
      </c>
      <c r="I62" s="48">
        <f t="shared" si="5"/>
        <v>429.79999999999995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>
        <f>252</f>
        <v>252</v>
      </c>
      <c r="E63" s="1">
        <f>D63/D59*100</f>
        <v>14.09159536990438</v>
      </c>
      <c r="F63" s="1">
        <f t="shared" si="6"/>
        <v>7.564387344659902</v>
      </c>
      <c r="G63" s="1">
        <f t="shared" si="4"/>
        <v>7.564387344659903</v>
      </c>
      <c r="H63" s="48">
        <f t="shared" si="7"/>
        <v>3079.4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76.89999999999964</v>
      </c>
      <c r="E64" s="1">
        <f>D64/D59*100</f>
        <v>4.300173348990642</v>
      </c>
      <c r="F64" s="1">
        <f t="shared" si="6"/>
        <v>60.12509773260341</v>
      </c>
      <c r="G64" s="1">
        <f t="shared" si="4"/>
        <v>38.81877839475001</v>
      </c>
      <c r="H64" s="48">
        <f t="shared" si="7"/>
        <v>51.00000000000017</v>
      </c>
      <c r="I64" s="48">
        <f t="shared" si="5"/>
        <v>121.19999999999999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0.02041130078775113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</f>
        <v>41302.8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</f>
        <v>35048.2</v>
      </c>
      <c r="E90" s="3">
        <f>D90/D150*100</f>
        <v>3.9854002911936437</v>
      </c>
      <c r="F90" s="3">
        <f aca="true" t="shared" si="10" ref="F90:F96">D90/B90*100</f>
        <v>84.85671673591135</v>
      </c>
      <c r="G90" s="3">
        <f t="shared" si="8"/>
        <v>59.10669263784539</v>
      </c>
      <c r="H90" s="51">
        <f aca="true" t="shared" si="11" ref="H90:H96">B90-D90</f>
        <v>6254.600000000006</v>
      </c>
      <c r="I90" s="51">
        <f t="shared" si="9"/>
        <v>24248.30000000001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</f>
        <v>29935.000000000004</v>
      </c>
      <c r="E91" s="1">
        <f>D91/D90*100</f>
        <v>85.41094835112789</v>
      </c>
      <c r="F91" s="1">
        <f t="shared" si="10"/>
        <v>86.52184217676066</v>
      </c>
      <c r="G91" s="1">
        <f t="shared" si="8"/>
        <v>60.2547870702305</v>
      </c>
      <c r="H91" s="48">
        <f t="shared" si="11"/>
        <v>4663.199999999993</v>
      </c>
      <c r="I91" s="48">
        <f t="shared" si="9"/>
        <v>19745.699999999993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</f>
        <v>1060.8999999999999</v>
      </c>
      <c r="E92" s="1">
        <f>D92/D90*100</f>
        <v>3.0269742811328397</v>
      </c>
      <c r="F92" s="1">
        <f t="shared" si="10"/>
        <v>82.84397938466344</v>
      </c>
      <c r="G92" s="1">
        <f t="shared" si="8"/>
        <v>50.00942773640048</v>
      </c>
      <c r="H92" s="48">
        <f t="shared" si="11"/>
        <v>219.70000000000005</v>
      </c>
      <c r="I92" s="48">
        <f t="shared" si="9"/>
        <v>1060.5000000000002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5424.0000000000055</v>
      </c>
      <c r="C94" s="47">
        <f>C90-C91-C92-C93</f>
        <v>7494.400000000011</v>
      </c>
      <c r="D94" s="47">
        <f>D90-D91-D92-D93</f>
        <v>4052.299999999994</v>
      </c>
      <c r="E94" s="1">
        <f>D94/D90*100</f>
        <v>11.562077367739269</v>
      </c>
      <c r="F94" s="1">
        <f t="shared" si="10"/>
        <v>74.71054572271368</v>
      </c>
      <c r="G94" s="1">
        <f>D94/C94*100</f>
        <v>54.07103970964972</v>
      </c>
      <c r="H94" s="48">
        <f t="shared" si="11"/>
        <v>1371.7000000000116</v>
      </c>
      <c r="I94" s="48">
        <f>C94-D94</f>
        <v>3442.1000000000167</v>
      </c>
    </row>
    <row r="95" spans="1:9" ht="18.75">
      <c r="A95" s="116" t="s">
        <v>12</v>
      </c>
      <c r="B95" s="119">
        <f>58976.8+3744.2</f>
        <v>62721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</f>
        <v>53415.6</v>
      </c>
      <c r="E95" s="115">
        <f>D95/D150*100</f>
        <v>6.0739937512991595</v>
      </c>
      <c r="F95" s="118">
        <f t="shared" si="10"/>
        <v>85.16382072989907</v>
      </c>
      <c r="G95" s="114">
        <f>D95/C95*100</f>
        <v>68.12006544758009</v>
      </c>
      <c r="H95" s="120">
        <f t="shared" si="11"/>
        <v>9305.400000000001</v>
      </c>
      <c r="I95" s="130">
        <f>C95-D95</f>
        <v>24998.299999999996</v>
      </c>
    </row>
    <row r="96" spans="1:9" ht="18.75" thickBot="1">
      <c r="A96" s="117" t="s">
        <v>99</v>
      </c>
      <c r="B96" s="122">
        <f>3926.8+400+30</f>
        <v>4356.8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57.3+368.5+61.1+0.1+320+59+0.8+309+245.5+61.2+0.4-0.1+489+12.5+64.8+24.2+437.3+329.2+2.4+382.5+3.4+31.2+13.3+8.3+121.6+67.7+4.1+31.3+64.2</f>
        <v>3569.8</v>
      </c>
      <c r="E96" s="125">
        <f>D96/D95*100</f>
        <v>6.683066370124084</v>
      </c>
      <c r="F96" s="126">
        <f t="shared" si="10"/>
        <v>81.93628351083365</v>
      </c>
      <c r="G96" s="127">
        <f>D96/C96*100</f>
        <v>44.19436706901888</v>
      </c>
      <c r="H96" s="131">
        <f t="shared" si="11"/>
        <v>787</v>
      </c>
      <c r="I96" s="132">
        <f>C96-D96</f>
        <v>4507.7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</f>
        <v>5159.800000000001</v>
      </c>
      <c r="E102" s="22">
        <f>D102/D150*100</f>
        <v>0.586731085262609</v>
      </c>
      <c r="F102" s="22">
        <f>D102/B102*100</f>
        <v>75.18176917136572</v>
      </c>
      <c r="G102" s="22">
        <f aca="true" t="shared" si="12" ref="G102:G148">D102/C102*100</f>
        <v>49.16483244242443</v>
      </c>
      <c r="H102" s="87">
        <f aca="true" t="shared" si="13" ref="H102:H107">B102-D102</f>
        <v>1703.2999999999993</v>
      </c>
      <c r="I102" s="87">
        <f aca="true" t="shared" si="14" ref="I102:I148">C102-D102</f>
        <v>5335.0999999999985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1.445792472576456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</f>
        <v>4501.4</v>
      </c>
      <c r="E104" s="1">
        <f>D104/D102*100</f>
        <v>87.23981549672465</v>
      </c>
      <c r="F104" s="1">
        <f aca="true" t="shared" si="15" ref="F104:F148">D104/B104*100</f>
        <v>81.47772729740981</v>
      </c>
      <c r="G104" s="1">
        <f t="shared" si="12"/>
        <v>52.361343755816115</v>
      </c>
      <c r="H104" s="48">
        <f t="shared" si="13"/>
        <v>1023.3000000000002</v>
      </c>
      <c r="I104" s="48">
        <f t="shared" si="14"/>
        <v>4095.3999999999996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583.8000000000011</v>
      </c>
      <c r="E106" s="92">
        <f>D106/D102*100</f>
        <v>11.314392030698883</v>
      </c>
      <c r="F106" s="92">
        <f t="shared" si="15"/>
        <v>46.83513838748501</v>
      </c>
      <c r="G106" s="92">
        <f t="shared" si="12"/>
        <v>34.13037123648063</v>
      </c>
      <c r="H106" s="132">
        <f>B106-D106</f>
        <v>662.6999999999998</v>
      </c>
      <c r="I106" s="132">
        <f t="shared" si="14"/>
        <v>1126.699999999999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392632.5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334305.3</v>
      </c>
      <c r="E107" s="90">
        <f>D107/D150*100</f>
        <v>38.01451829102717</v>
      </c>
      <c r="F107" s="90">
        <f>D107/B107*100</f>
        <v>85.14458176539131</v>
      </c>
      <c r="G107" s="90">
        <f t="shared" si="12"/>
        <v>59.33220645931665</v>
      </c>
      <c r="H107" s="89">
        <f t="shared" si="13"/>
        <v>58327.20000000001</v>
      </c>
      <c r="I107" s="89">
        <f t="shared" si="14"/>
        <v>229141.29999999987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142.7+0.9+78.6+37.4+44.2+140.1+1+20.9+25.7+0.2+2+0.6+0.4+1.8+1.5-0.1+62.6+2.1+1.9+2.9+1+9.8+0.1+52+4.8+2+1.2+2+5.2+2.6-0.1+56.3+43+2.2+0.3+6.3+0.1+46.4+1.3+6.5</f>
        <v>810.3999999999997</v>
      </c>
      <c r="E108" s="6">
        <f>D108/D107*100</f>
        <v>0.24241314750319537</v>
      </c>
      <c r="F108" s="6">
        <f t="shared" si="15"/>
        <v>59.06705539358599</v>
      </c>
      <c r="G108" s="6">
        <f t="shared" si="12"/>
        <v>37.411134705936654</v>
      </c>
      <c r="H108" s="65">
        <f aca="true" t="shared" si="16" ref="H108:H148">B108-D108</f>
        <v>561.6000000000003</v>
      </c>
      <c r="I108" s="65">
        <f t="shared" si="14"/>
        <v>1355.8000000000002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49.09921026653506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</f>
        <v>340.09999999999997</v>
      </c>
      <c r="E110" s="6">
        <f>D110/D107*100</f>
        <v>0.10173335570809076</v>
      </c>
      <c r="F110" s="6">
        <f>D110/B110*100</f>
        <v>82.40852919796463</v>
      </c>
      <c r="G110" s="6">
        <f t="shared" si="12"/>
        <v>43.69780290376462</v>
      </c>
      <c r="H110" s="65">
        <f t="shared" si="16"/>
        <v>72.60000000000002</v>
      </c>
      <c r="I110" s="65">
        <f t="shared" si="14"/>
        <v>438.2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0.0038587482759022966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82.2+4.4+0.2+16.8+100.8+0.1+8.3+21.3+93.2+14.5+11.8+88.2+4.6+1.1+5.8+6+2.3+112.3+12.6+0.8+1.5+0.2+0.2+72.9+5.6+10.9+0.3+11.7+5.8+0.6+108.3+0.1+3+1.3</f>
        <v>809.7</v>
      </c>
      <c r="E114" s="6">
        <f>D114/D107*100</f>
        <v>0.24220375806186745</v>
      </c>
      <c r="F114" s="6">
        <f t="shared" si="15"/>
        <v>68.00201562106324</v>
      </c>
      <c r="G114" s="6">
        <f t="shared" si="12"/>
        <v>45.08853992649516</v>
      </c>
      <c r="H114" s="65">
        <f t="shared" si="16"/>
        <v>381</v>
      </c>
      <c r="I114" s="65">
        <f t="shared" si="14"/>
        <v>986.0999999999999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0.004486916599886391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</f>
        <v>135.6</v>
      </c>
      <c r="E118" s="6">
        <f>D118/D107*100</f>
        <v>0.04056172606297297</v>
      </c>
      <c r="F118" s="6">
        <f t="shared" si="15"/>
        <v>95.76271186440678</v>
      </c>
      <c r="G118" s="6">
        <f t="shared" si="12"/>
        <v>57.94871794871794</v>
      </c>
      <c r="H118" s="65">
        <f t="shared" si="16"/>
        <v>6</v>
      </c>
      <c r="I118" s="65">
        <f t="shared" si="14"/>
        <v>98.4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75.6637168141593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0.06105197853578751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5.214933774606624</v>
      </c>
      <c r="F124" s="6">
        <f t="shared" si="15"/>
        <v>99.8099272914639</v>
      </c>
      <c r="G124" s="6">
        <f t="shared" si="12"/>
        <v>59.14975910972382</v>
      </c>
      <c r="H124" s="65">
        <f t="shared" si="16"/>
        <v>33.20000000000073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0.006790200454494738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0.04705279874414195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0.0061919449078432194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189.2</v>
      </c>
      <c r="C134" s="57">
        <v>600</v>
      </c>
      <c r="D134" s="80">
        <f>0.8+5+0.9+2.6-0.1+0.6+0.1</f>
        <v>9.9</v>
      </c>
      <c r="E134" s="17">
        <f>D134/D107*100</f>
        <v>0.0029613649559250186</v>
      </c>
      <c r="F134" s="6">
        <f t="shared" si="15"/>
        <v>5.232558139534884</v>
      </c>
      <c r="G134" s="6">
        <f t="shared" si="12"/>
        <v>1.6500000000000001</v>
      </c>
      <c r="H134" s="65">
        <f t="shared" si="16"/>
        <v>179.29999999999998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</f>
        <v>145.3</v>
      </c>
      <c r="E136" s="17">
        <f>D136/D107*100</f>
        <v>0.04346326546423285</v>
      </c>
      <c r="F136" s="6">
        <f t="shared" si="15"/>
        <v>63.2564214192425</v>
      </c>
      <c r="G136" s="6">
        <f>D136/C136*100</f>
        <v>39.950508660984326</v>
      </c>
      <c r="H136" s="65">
        <f t="shared" si="16"/>
        <v>84.39999999999998</v>
      </c>
      <c r="I136" s="65">
        <f t="shared" si="14"/>
        <v>218.39999999999998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</f>
        <v>85.3</v>
      </c>
      <c r="E137" s="111">
        <f>D137/D136*100</f>
        <v>58.70612525808671</v>
      </c>
      <c r="F137" s="1">
        <f t="shared" si="15"/>
        <v>63.99099774943735</v>
      </c>
      <c r="G137" s="1">
        <f>D137/C137*100</f>
        <v>38.9853747714808</v>
      </c>
      <c r="H137" s="48">
        <f t="shared" si="16"/>
        <v>48.000000000000014</v>
      </c>
      <c r="I137" s="48">
        <f t="shared" si="14"/>
        <v>133.5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26.5+42.3+30.1+3.6+8.6+42.3+0.1+5.7+31.9+5.2+42.5+11.7+55+45.4+28.3+17.8+9.6+33.4+0.9+26.8+46.9+38.1-0.1+30.6+29.1+43.2+28.9+29.5</f>
        <v>713.9</v>
      </c>
      <c r="E138" s="17">
        <f>D138/D107*100</f>
        <v>0.21354731737725963</v>
      </c>
      <c r="F138" s="6">
        <f t="shared" si="15"/>
        <v>91.30323570789103</v>
      </c>
      <c r="G138" s="6">
        <f t="shared" si="12"/>
        <v>56.78491886732421</v>
      </c>
      <c r="H138" s="65">
        <f t="shared" si="16"/>
        <v>68</v>
      </c>
      <c r="I138" s="65">
        <f t="shared" si="14"/>
        <v>543.3000000000001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26.5+39.8+30.1+42.1+0.1+31.9+40.5+11.2+38.1+30.1+28.3+17.4+33.4+8.9+24.2+37.9+28.8+43.2+29.4</f>
        <v>541.9</v>
      </c>
      <c r="E139" s="1">
        <f>D139/D138*100</f>
        <v>75.90698977447822</v>
      </c>
      <c r="F139" s="1">
        <f aca="true" t="shared" si="17" ref="F139:F147">D139/B139*100</f>
        <v>92.52176882362984</v>
      </c>
      <c r="G139" s="1">
        <f t="shared" si="12"/>
        <v>61.14872489280072</v>
      </c>
      <c r="H139" s="48">
        <f t="shared" si="16"/>
        <v>43.80000000000007</v>
      </c>
      <c r="I139" s="48">
        <f t="shared" si="14"/>
        <v>344.30000000000007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2.9415884577671947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0.103199081797387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</f>
        <v>23654.399999999998</v>
      </c>
      <c r="E143" s="17">
        <f>D143/D107*100</f>
        <v>7.075688001356843</v>
      </c>
      <c r="F143" s="107">
        <f t="shared" si="17"/>
        <v>81.66348474229864</v>
      </c>
      <c r="G143" s="6">
        <f t="shared" si="12"/>
        <v>59.51286521899931</v>
      </c>
      <c r="H143" s="65">
        <f t="shared" si="16"/>
        <v>5311.300000000003</v>
      </c>
      <c r="I143" s="65">
        <f t="shared" si="14"/>
        <v>16092.3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0.6263735573441402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0.18028430898343523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</f>
        <v>316383.6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</f>
        <v>269054.60000000003</v>
      </c>
      <c r="E147" s="17">
        <f>D147/D107*100</f>
        <v>80.48170340105288</v>
      </c>
      <c r="F147" s="6">
        <f t="shared" si="17"/>
        <v>85.0406278960098</v>
      </c>
      <c r="G147" s="6">
        <f t="shared" si="12"/>
        <v>59.71558511284067</v>
      </c>
      <c r="H147" s="65">
        <f t="shared" si="16"/>
        <v>47328.99999999994</v>
      </c>
      <c r="I147" s="65">
        <f t="shared" si="14"/>
        <v>181505.49999999994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</f>
        <v>17723.200000000004</v>
      </c>
      <c r="E148" s="17">
        <f>D148/D107*100</f>
        <v>5.301501352207101</v>
      </c>
      <c r="F148" s="6">
        <f t="shared" si="15"/>
        <v>91.66666666666669</v>
      </c>
      <c r="G148" s="6">
        <f t="shared" si="12"/>
        <v>61.11111111111113</v>
      </c>
      <c r="H148" s="65">
        <f t="shared" si="16"/>
        <v>1611.199999999997</v>
      </c>
      <c r="I148" s="65">
        <f t="shared" si="14"/>
        <v>11278.399999999994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400905.6</v>
      </c>
      <c r="C149" s="81">
        <f>C43+C69+C72+C77+C79+C87+C102+C107+C100+C84+C98</f>
        <v>580527.2999999998</v>
      </c>
      <c r="D149" s="57">
        <f>D43+D69+D72+D77+D79+D87+D102+D107+D100+D84+D98</f>
        <v>340209.89999999997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879414.7999999999</v>
      </c>
      <c r="E150" s="35">
        <v>100</v>
      </c>
      <c r="F150" s="3">
        <f>D150/B150*100</f>
        <v>85.83740771096646</v>
      </c>
      <c r="G150" s="3">
        <f aca="true" t="shared" si="18" ref="G150:G156">D150/C150*100</f>
        <v>58.49868712769163</v>
      </c>
      <c r="H150" s="51">
        <f aca="true" t="shared" si="19" ref="H150:H156">B150-D150</f>
        <v>145097.50000000012</v>
      </c>
      <c r="I150" s="51">
        <f aca="true" t="shared" si="20" ref="I150:I156">C150-D150</f>
        <v>623892.0999999997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374050.8999999999</v>
      </c>
      <c r="E151" s="6">
        <f>D151/D150*100</f>
        <v>42.53406924695831</v>
      </c>
      <c r="F151" s="6">
        <f aca="true" t="shared" si="21" ref="F151:F162">D151/B151*100</f>
        <v>92.68564464996601</v>
      </c>
      <c r="G151" s="6">
        <f t="shared" si="18"/>
        <v>61.51587378726201</v>
      </c>
      <c r="H151" s="65">
        <f t="shared" si="19"/>
        <v>29518.500000000116</v>
      </c>
      <c r="I151" s="76">
        <f t="shared" si="20"/>
        <v>234004.99999999977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72482.6</v>
      </c>
      <c r="C152" s="65">
        <f>C11+C23+C36+C55+C62+C92+C49+C140+C109+C112+C96+C137</f>
        <v>121928.70000000001</v>
      </c>
      <c r="D152" s="65">
        <f>D11+D23+D36+D55+D62+D92+D49+D140+D109+D112+D96+D137</f>
        <v>52589.8</v>
      </c>
      <c r="E152" s="6">
        <f>D152/D150*100</f>
        <v>5.980090396477294</v>
      </c>
      <c r="F152" s="6">
        <f t="shared" si="21"/>
        <v>72.55506838882711</v>
      </c>
      <c r="G152" s="6">
        <f t="shared" si="18"/>
        <v>43.13160068138182</v>
      </c>
      <c r="H152" s="65">
        <f t="shared" si="19"/>
        <v>19892.800000000003</v>
      </c>
      <c r="I152" s="76">
        <f t="shared" si="20"/>
        <v>69338.90000000001</v>
      </c>
      <c r="K152" s="43"/>
      <c r="L152" s="98"/>
    </row>
    <row r="153" spans="1:12" ht="18.75">
      <c r="A153" s="20" t="s">
        <v>1</v>
      </c>
      <c r="B153" s="64">
        <f>B22+B10+B54+B48+B61+B35+B123</f>
        <v>22291.899999999998</v>
      </c>
      <c r="C153" s="64">
        <f>C22+C10+C54+C48+C61+C35+C123</f>
        <v>31721.800000000003</v>
      </c>
      <c r="D153" s="64">
        <f>D22+D10+D54+D48+D61+D35+D123</f>
        <v>17377.300000000007</v>
      </c>
      <c r="E153" s="6">
        <f>D153/D150*100</f>
        <v>1.9760072266238875</v>
      </c>
      <c r="F153" s="6">
        <f t="shared" si="21"/>
        <v>77.95342702954888</v>
      </c>
      <c r="G153" s="6">
        <f t="shared" si="18"/>
        <v>54.78030880971447</v>
      </c>
      <c r="H153" s="65">
        <f t="shared" si="19"/>
        <v>4914.599999999991</v>
      </c>
      <c r="I153" s="76">
        <f t="shared" si="20"/>
        <v>14344.499999999996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19716.500000000004</v>
      </c>
      <c r="C154" s="64">
        <f>C12+C24+C104+C63+C38+C93+C129+C56</f>
        <v>29372.4</v>
      </c>
      <c r="D154" s="64">
        <f>D12+D24+D104+D63+D38+D93+D129+D56</f>
        <v>13515.400000000001</v>
      </c>
      <c r="E154" s="6">
        <f>D154/D150*100</f>
        <v>1.5368629229346609</v>
      </c>
      <c r="F154" s="6">
        <f t="shared" si="21"/>
        <v>68.54867750361372</v>
      </c>
      <c r="G154" s="6">
        <f t="shared" si="18"/>
        <v>46.01394506407376</v>
      </c>
      <c r="H154" s="65">
        <f t="shared" si="19"/>
        <v>6201.100000000002</v>
      </c>
      <c r="I154" s="76">
        <f t="shared" si="20"/>
        <v>15857</v>
      </c>
      <c r="K154" s="43"/>
      <c r="L154" s="98"/>
    </row>
    <row r="155" spans="1:12" ht="18.75">
      <c r="A155" s="20" t="s">
        <v>2</v>
      </c>
      <c r="B155" s="64">
        <f>B9+B21+B47+B53+B122</f>
        <v>17013.9</v>
      </c>
      <c r="C155" s="64">
        <f>C9+C21+C47+C53+C122</f>
        <v>22288.699999999997</v>
      </c>
      <c r="D155" s="64">
        <f>D9+D21+D47+D53+D122</f>
        <v>13125.2</v>
      </c>
      <c r="E155" s="6">
        <f>D155/D150*100</f>
        <v>1.4924925075174993</v>
      </c>
      <c r="F155" s="6">
        <f t="shared" si="21"/>
        <v>77.1439822733177</v>
      </c>
      <c r="G155" s="6">
        <f t="shared" si="18"/>
        <v>58.88723882505486</v>
      </c>
      <c r="H155" s="65">
        <f t="shared" si="19"/>
        <v>3888.7000000000007</v>
      </c>
      <c r="I155" s="76">
        <f t="shared" si="20"/>
        <v>9163.499999999996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489438</v>
      </c>
      <c r="C156" s="64">
        <f>C150-C151-C152-C153-C154-C155</f>
        <v>689939.4</v>
      </c>
      <c r="D156" s="64">
        <f>D150-D151-D152-D153-D154-D155</f>
        <v>408756.2</v>
      </c>
      <c r="E156" s="6">
        <f>D156/D150*100</f>
        <v>46.48047769948835</v>
      </c>
      <c r="F156" s="6">
        <f t="shared" si="21"/>
        <v>83.51541972629832</v>
      </c>
      <c r="G156" s="40">
        <f t="shared" si="18"/>
        <v>59.245232262427685</v>
      </c>
      <c r="H156" s="65">
        <f t="shared" si="19"/>
        <v>80681.79999999999</v>
      </c>
      <c r="I156" s="65">
        <f t="shared" si="20"/>
        <v>281183.2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28490-340+500+1367.8-1080</f>
        <v>28937.8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</f>
        <v>8726.400000000003</v>
      </c>
      <c r="E158" s="14"/>
      <c r="F158" s="6">
        <f t="shared" si="21"/>
        <v>30.155713288501556</v>
      </c>
      <c r="G158" s="6">
        <f aca="true" t="shared" si="22" ref="G158:G167">D158/C158*100</f>
        <v>21.072254767964697</v>
      </c>
      <c r="H158" s="65">
        <f>B158-D158</f>
        <v>20211.399999999994</v>
      </c>
      <c r="I158" s="65">
        <f aca="true" t="shared" si="23" ref="I158:I167">C158-D158</f>
        <v>32685.399999999994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</f>
        <v>21189.9</v>
      </c>
      <c r="E159" s="6"/>
      <c r="F159" s="6">
        <f t="shared" si="21"/>
        <v>55.299831411705135</v>
      </c>
      <c r="G159" s="6">
        <f t="shared" si="22"/>
        <v>37.79732759681709</v>
      </c>
      <c r="H159" s="65">
        <f aca="true" t="shared" si="24" ref="H159:H166">B159-D159</f>
        <v>17128.300000000003</v>
      </c>
      <c r="I159" s="65">
        <f t="shared" si="23"/>
        <v>34872</v>
      </c>
      <c r="K159" s="43"/>
      <c r="L159" s="43"/>
    </row>
    <row r="160" spans="1:12" ht="18.75">
      <c r="A160" s="20" t="s">
        <v>58</v>
      </c>
      <c r="B160" s="85">
        <f>223365.2-500+23211.5+1080</f>
        <v>247156.7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</f>
        <v>138722.8</v>
      </c>
      <c r="E160" s="6"/>
      <c r="F160" s="6">
        <f t="shared" si="21"/>
        <v>56.12746892963047</v>
      </c>
      <c r="G160" s="6">
        <f t="shared" si="22"/>
        <v>37.155895727747485</v>
      </c>
      <c r="H160" s="65">
        <f t="shared" si="24"/>
        <v>108433.90000000002</v>
      </c>
      <c r="I160" s="65">
        <f t="shared" si="23"/>
        <v>234630.60000000003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</f>
        <v>5882.299999999998</v>
      </c>
      <c r="E162" s="17"/>
      <c r="F162" s="6">
        <f t="shared" si="21"/>
        <v>49.83015239692663</v>
      </c>
      <c r="G162" s="6">
        <f t="shared" si="22"/>
        <v>42.99266925398877</v>
      </c>
      <c r="H162" s="65">
        <f t="shared" si="24"/>
        <v>5922.400000000002</v>
      </c>
      <c r="I162" s="65">
        <f t="shared" si="23"/>
        <v>7799.800000000002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1057560.0999999999</v>
      </c>
      <c r="E167" s="22"/>
      <c r="F167" s="3">
        <f>D167/B167*100</f>
        <v>78.04292168419083</v>
      </c>
      <c r="G167" s="3">
        <f t="shared" si="22"/>
        <v>53.014310092679295</v>
      </c>
      <c r="H167" s="51">
        <f>B167-D167</f>
        <v>297540.5</v>
      </c>
      <c r="I167" s="51">
        <f t="shared" si="23"/>
        <v>937297.6999999997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879414.7999999999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879414.7999999999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2016-08-12T05:01:17Z</dcterms:modified>
  <cp:category/>
  <cp:version/>
  <cp:contentType/>
  <cp:contentStatus/>
</cp:coreProperties>
</file>